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EA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<sst xmlns="http://schemas.openxmlformats.org/spreadsheetml/2006/main" count="109" uniqueCount="109">
  <si>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MUNICIPIO DE LEÓN
ESTADO ANALÍTICO DEL ACTIVO
DEL 1 DE ENERO AL 31 DE MARZO DE 2017</t>
  </si>
  <si>
    <t>ÍNDICE</t>
  </si>
  <si>
    <t>NOMBRE</t>
  </si>
  <si>
    <t>SALDO INICIAL
(A)</t>
  </si>
  <si>
    <t>CARGOS DEL PERIODO (B)</t>
  </si>
  <si>
    <t xml:space="preserve">ABONOS DEL PERIODO (C) </t>
  </si>
  <si>
    <t>SALDO FINAL
(D) = (A)+(B)-(C)</t>
  </si>
  <si>
    <t>VARIACIÓN DEL PERIODO
(E) = (D)-(A)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</si>
  <si>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</si>
  <si>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</si>
  <si>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</si>
  <si>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</si>
  <si>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</si>
  <si>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</si>
  <si>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</si>
  <si>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</si>
  <si>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</si>
  <si>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</si>
  <si>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</si>
  <si>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</si>
  <si>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</si>
  <si>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</si>
  <si>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</si>
  <si>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</si>
  <si>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</si>
  <si>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</si>
  <si>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</si>
  <si>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</si>
  <si>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</si>
  <si>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</si>
  <si>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</si>
  <si>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</si>
  <si>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</si>
  <si>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</si>
  <si>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</si>
  <si>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</si>
  <si>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</si>
  <si>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</si>
  <si>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</si>
  <si>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</si>
  <si>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</si>
  <si>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</si>
  <si>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</si>
  <si>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</si>
  <si>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</si>
  <si>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</si>
  <si>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</si>
  <si>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</si>
  <si>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</si>
  <si>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</si>
  <si>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</si>
  <si>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</si>
  <si>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</si>
  <si>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</si>
  <si>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</si>
  <si>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</si>
  <si>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</si>
  <si>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</si>
  <si>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</si>
  <si>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</si>
  <si>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</si>
  <si>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</si>
  <si>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</si>
  <si>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</si>
  <si>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</si>
  <si>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</si>
  <si>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</si>
  <si>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</si>
  <si>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</si>
  <si>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</si>
  <si>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</si>
  <si>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</si>
  <si>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</si>
  <si>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</si>
  <si>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</si>
  <si>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</si>
  <si>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</si>
  <si>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</si>
  <si>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</si>
  <si>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</si>
  <si>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</si>
  <si>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</si>
  <si>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</si>
  <si>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</si>
  <si>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</si>
  <si>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</si>
  <si>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</si>
  <si>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</si>
  <si>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</si>
  <si>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</si>
  <si>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</si>
  <si>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</si>
  <si>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</si>
  <si>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</si>
  <si>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</si>
  <si>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</si>
  <si>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</si>
  <si>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</si>
  <si>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</si>
  <si>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</si>
  <si>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</si>
  <si>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</si>
  <si>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</si>
  <si>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</si>
  <si>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</si>
  <si>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</si>
  <si>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</si>
  <si>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                         LIC. HÉCTOR GERMÁN RENÉ LÓPEZ SANTILLANA
</t>
  </si>
  <si>
    <t>TESORERO MUNICIPAL        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</si>
</sst>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top"/>
      <protection/>
    </xf>
    <xf numFmtId="0" fontId="3" fillId="0" borderId="7" xfId="20" applyFont="1" applyBorder="1" applyAlignment="1">
      <alignment vertical="top" wrapText="1"/>
      <protection/>
    </xf>
    <xf numFmtId="4" fontId="3" fillId="0" borderId="7" xfId="20" applyNumberFormat="1" applyFont="1" applyFill="1" applyBorder="1" applyAlignment="1" applyProtection="1">
      <alignment vertical="top" wrapText="1"/>
      <protection locked="0"/>
    </xf>
    <xf numFmtId="4" fontId="3" fillId="0" borderId="8" xfId="20" applyNumberFormat="1" applyFont="1" applyFill="1" applyBorder="1" applyAlignment="1" applyProtection="1">
      <alignment vertical="top" wrapText="1"/>
      <protection locked="0"/>
    </xf>
    <xf numFmtId="0" fontId="3" fillId="0" borderId="9" xfId="20" applyFont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4" fontId="3" fillId="0" borderId="0" xfId="20" applyNumberFormat="1" applyFont="1" applyFill="1" applyBorder="1" applyAlignment="1" applyProtection="1">
      <alignment vertical="top" wrapText="1"/>
      <protection locked="0"/>
    </xf>
    <xf numFmtId="4" fontId="3" fillId="0" borderId="10" xfId="20" applyNumberFormat="1" applyFont="1" applyFill="1" applyBorder="1" applyAlignment="1" applyProtection="1">
      <alignment vertical="top" wrapText="1"/>
      <protection locked="0"/>
    </xf>
    <xf numFmtId="0" fontId="4" fillId="0" borderId="9" xfId="20" applyFont="1" applyBorder="1" applyAlignment="1">
      <alignment horizontal="center" vertical="top"/>
      <protection/>
    </xf>
    <xf numFmtId="0" fontId="4" fillId="0" borderId="0" xfId="20" applyFont="1" applyBorder="1" applyAlignment="1">
      <alignment horizontal="left" vertical="top" wrapText="1" inden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20" applyFont="1" applyBorder="1" applyAlignment="1">
      <alignment horizontal="left" vertical="top" wrapText="1"/>
      <protection/>
    </xf>
    <xf numFmtId="0" fontId="4" fillId="0" borderId="9" xfId="20" applyNumberFormat="1" applyFont="1" applyFill="1" applyBorder="1" applyAlignment="1">
      <alignment horizontal="center" vertical="top"/>
      <protection/>
    </xf>
    <xf numFmtId="4" fontId="3" fillId="0" borderId="0" xfId="20" applyNumberFormat="1" applyFont="1" applyFill="1" applyBorder="1" applyAlignment="1" applyProtection="1">
      <alignment wrapText="1"/>
      <protection locked="0"/>
    </xf>
    <xf numFmtId="0" fontId="3" fillId="0" borderId="0" xfId="20" applyFont="1" applyBorder="1" applyAlignment="1">
      <alignment horizontal="center" vertical="top"/>
      <protection/>
    </xf>
    <xf numFmtId="0" fontId="4" fillId="0" borderId="11" xfId="20" applyFont="1" applyBorder="1" applyAlignment="1">
      <alignment horizontal="center" vertical="top"/>
      <protection/>
    </xf>
    <xf numFmtId="0" fontId="4" fillId="0" borderId="12" xfId="20" applyFont="1" applyBorder="1" applyAlignment="1">
      <alignment horizontal="left" vertical="top" wrapText="1" indent="1"/>
      <protection/>
    </xf>
    <xf numFmtId="4" fontId="4" fillId="0" borderId="12" xfId="20" applyNumberFormat="1" applyFont="1" applyFill="1" applyBorder="1" applyAlignment="1" applyProtection="1">
      <alignment vertical="top" wrapText="1"/>
      <protection locked="0"/>
    </xf>
    <xf numFmtId="4" fontId="4" fillId="0" borderId="13" xfId="20" applyNumberFormat="1" applyFont="1" applyFill="1" applyBorder="1" applyAlignment="1" applyProtection="1">
      <alignment vertical="top" wrapText="1"/>
      <protection locked="0"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horizontal="left" vertical="top"/>
      <protection locked="0"/>
    </xf>
    <xf numFmtId="0" fontId="4" fillId="0" borderId="0" xfId="20" applyFont="1" applyAlignment="1" applyProtection="1">
      <alignment horizontal="center" vertical="top"/>
      <protection locked="0"/>
    </xf>
    <xf numFmtId="164" fontId="3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20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581025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90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view="pageBreakPreview" zoomScaleSheetLayoutView="100" workbookViewId="0" topLeftCell="A1">
      <selection activeCell="H9" sqref="H9"/>
    </sheetView>
  </sheetViews>
  <sheetFormatPr defaultColWidth="11.421875" defaultRowHeight="15"/>
  <cols>
    <col min="1" max="1" width="6.7109375" style="0" customWidth="1"/>
    <col min="2" max="2" width="62.57421875" style="0" customWidth="1"/>
    <col min="3" max="3" width="17.8515625" style="0" customWidth="1"/>
    <col min="4" max="4" width="27.57421875" style="0" customWidth="1"/>
    <col min="5" max="5" width="17.00390625" style="0" customWidth="1"/>
    <col min="6" max="6" width="17.8515625" style="0" customWidth="1"/>
    <col min="7" max="7" width="20.8515625" style="0" customWidth="1"/>
  </cols>
  <sheetData>
    <row r="1" spans="1:7" ht="45.75" customHeight="1">
      <c r="A1" s="1" t="s">
        <v>0</v>
      </c>
      <c r="B1" s="2"/>
      <c r="C1" s="2"/>
      <c r="D1" s="2"/>
      <c r="E1" s="2"/>
      <c r="F1" s="2"/>
      <c r="G1" s="3"/>
    </row>
    <row r="2" spans="1:7" ht="32.1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">
      <c r="A3" s="7">
        <v>1000</v>
      </c>
      <c r="B3" s="8" t="s">
        <v>8</v>
      </c>
      <c r="C3" s="9">
        <f>C4+C43</f>
        <v>14446656138.86</v>
      </c>
      <c r="D3" s="9">
        <f>D4+D43</f>
        <v>22638753976.010002</v>
      </c>
      <c r="E3" s="9">
        <f aca="true" t="shared" si="0" ref="E3:F3">E4+E43</f>
        <v>21829737266.89</v>
      </c>
      <c r="F3" s="9">
        <f t="shared" si="0"/>
        <v>15255672847.980003</v>
      </c>
      <c r="G3" s="10">
        <f>F3-C3</f>
        <v>809016709.1200027</v>
      </c>
    </row>
    <row r="4" spans="1:7" ht="15">
      <c r="A4" s="11">
        <v>1100</v>
      </c>
      <c r="B4" s="12" t="s">
        <v>9</v>
      </c>
      <c r="C4" s="13">
        <f aca="true" t="shared" si="1" ref="C4">SUM(C5+C13+C21+C27+C33+C35+C38)</f>
        <v>1444861692.2200003</v>
      </c>
      <c r="D4" s="13">
        <f aca="true" t="shared" si="2" ref="D4:F4">SUM(D5+D13+D21+D27+D33+D35+D38)</f>
        <v>21896156941.7</v>
      </c>
      <c r="E4" s="13">
        <f t="shared" si="2"/>
        <v>21247514145.22</v>
      </c>
      <c r="F4" s="13">
        <f t="shared" si="2"/>
        <v>2093504488.7000005</v>
      </c>
      <c r="G4" s="14">
        <f>F4-C4</f>
        <v>648642796.4800003</v>
      </c>
    </row>
    <row r="5" spans="1:7" ht="15">
      <c r="A5" s="11">
        <v>1110</v>
      </c>
      <c r="B5" s="12" t="s">
        <v>10</v>
      </c>
      <c r="C5" s="13">
        <f aca="true" t="shared" si="3" ref="C5">SUM(C6:C12)</f>
        <v>1236719480.46</v>
      </c>
      <c r="D5" s="13">
        <f aca="true" t="shared" si="4" ref="D5:F5">SUM(D6:D12)</f>
        <v>21778377069.34</v>
      </c>
      <c r="E5" s="13">
        <f t="shared" si="4"/>
        <v>21180083315.6</v>
      </c>
      <c r="F5" s="13">
        <f t="shared" si="4"/>
        <v>1835013234.2000008</v>
      </c>
      <c r="G5" s="14">
        <f>F5-C5</f>
        <v>598293753.7400007</v>
      </c>
    </row>
    <row r="6" spans="1:7" ht="15">
      <c r="A6" s="15">
        <v>1111</v>
      </c>
      <c r="B6" s="16" t="s">
        <v>11</v>
      </c>
      <c r="C6" s="17">
        <v>922000</v>
      </c>
      <c r="D6" s="17">
        <v>49000</v>
      </c>
      <c r="E6" s="17">
        <v>125000</v>
      </c>
      <c r="F6" s="17">
        <f>C6+D6-E6</f>
        <v>846000</v>
      </c>
      <c r="G6" s="18">
        <f>F6-C6</f>
        <v>-76000</v>
      </c>
    </row>
    <row r="7" spans="1:7" ht="15">
      <c r="A7" s="15">
        <v>1112</v>
      </c>
      <c r="B7" s="16" t="s">
        <v>12</v>
      </c>
      <c r="C7" s="17">
        <v>728311947.57</v>
      </c>
      <c r="D7" s="17">
        <v>14077743590.58</v>
      </c>
      <c r="E7" s="17">
        <v>14092135654.05</v>
      </c>
      <c r="F7" s="17">
        <f aca="true" t="shared" si="5" ref="F7:F42">C7+D7-E7</f>
        <v>713919884.1000004</v>
      </c>
      <c r="G7" s="18">
        <f aca="true" t="shared" si="6" ref="G7:G42">F7-C7</f>
        <v>-14392063.469999671</v>
      </c>
    </row>
    <row r="8" spans="1:7" ht="15">
      <c r="A8" s="15">
        <v>1113</v>
      </c>
      <c r="B8" s="16" t="s">
        <v>13</v>
      </c>
      <c r="C8" s="17">
        <v>0</v>
      </c>
      <c r="D8" s="17">
        <v>0</v>
      </c>
      <c r="E8" s="17">
        <v>0</v>
      </c>
      <c r="F8" s="17">
        <f t="shared" si="5"/>
        <v>0</v>
      </c>
      <c r="G8" s="18">
        <f t="shared" si="6"/>
        <v>0</v>
      </c>
    </row>
    <row r="9" spans="1:7" ht="15">
      <c r="A9" s="15">
        <v>1114</v>
      </c>
      <c r="B9" s="16" t="s">
        <v>14</v>
      </c>
      <c r="C9" s="17">
        <v>507485532.89</v>
      </c>
      <c r="D9" s="17">
        <v>7700584478.76</v>
      </c>
      <c r="E9" s="17">
        <v>7087822661.55</v>
      </c>
      <c r="F9" s="17">
        <f t="shared" si="5"/>
        <v>1120247350.1000004</v>
      </c>
      <c r="G9" s="18">
        <f t="shared" si="6"/>
        <v>612761817.2100004</v>
      </c>
    </row>
    <row r="10" spans="1:7" ht="15">
      <c r="A10" s="15">
        <v>1115</v>
      </c>
      <c r="B10" s="16" t="s">
        <v>15</v>
      </c>
      <c r="C10" s="17">
        <v>0</v>
      </c>
      <c r="D10" s="17">
        <v>0</v>
      </c>
      <c r="E10" s="17">
        <v>0</v>
      </c>
      <c r="F10" s="17">
        <f t="shared" si="5"/>
        <v>0</v>
      </c>
      <c r="G10" s="18">
        <f t="shared" si="6"/>
        <v>0</v>
      </c>
    </row>
    <row r="11" spans="1:7" ht="15">
      <c r="A11" s="15">
        <v>1116</v>
      </c>
      <c r="B11" s="16" t="s">
        <v>16</v>
      </c>
      <c r="C11" s="17">
        <v>0</v>
      </c>
      <c r="D11" s="17">
        <v>0</v>
      </c>
      <c r="E11" s="17">
        <v>0</v>
      </c>
      <c r="F11" s="17">
        <f t="shared" si="5"/>
        <v>0</v>
      </c>
      <c r="G11" s="18">
        <f t="shared" si="6"/>
        <v>0</v>
      </c>
    </row>
    <row r="12" spans="1:7" ht="15">
      <c r="A12" s="15">
        <v>1119</v>
      </c>
      <c r="B12" s="16" t="s">
        <v>17</v>
      </c>
      <c r="C12" s="17">
        <v>0</v>
      </c>
      <c r="D12" s="17">
        <v>0</v>
      </c>
      <c r="E12" s="17">
        <v>0</v>
      </c>
      <c r="F12" s="17">
        <f t="shared" si="5"/>
        <v>0</v>
      </c>
      <c r="G12" s="18">
        <f t="shared" si="6"/>
        <v>0</v>
      </c>
    </row>
    <row r="13" spans="1:7" ht="15">
      <c r="A13" s="11">
        <v>1120</v>
      </c>
      <c r="B13" s="19" t="s">
        <v>18</v>
      </c>
      <c r="C13" s="13">
        <f aca="true" t="shared" si="7" ref="C13:F13">SUM(C14:C20)</f>
        <v>4288420.66</v>
      </c>
      <c r="D13" s="13">
        <f t="shared" si="7"/>
        <v>13980271.57</v>
      </c>
      <c r="E13" s="13">
        <f t="shared" si="7"/>
        <v>6567932.65</v>
      </c>
      <c r="F13" s="13">
        <f t="shared" si="7"/>
        <v>11700759.579999998</v>
      </c>
      <c r="G13" s="14">
        <f>F13-C13</f>
        <v>7412338.919999998</v>
      </c>
    </row>
    <row r="14" spans="1:7" ht="15">
      <c r="A14" s="15">
        <v>1121</v>
      </c>
      <c r="B14" s="16" t="s">
        <v>19</v>
      </c>
      <c r="C14" s="17">
        <v>0</v>
      </c>
      <c r="D14" s="17">
        <v>0</v>
      </c>
      <c r="E14" s="17">
        <v>0</v>
      </c>
      <c r="F14" s="17">
        <f t="shared" si="5"/>
        <v>0</v>
      </c>
      <c r="G14" s="18">
        <f t="shared" si="6"/>
        <v>0</v>
      </c>
    </row>
    <row r="15" spans="1:7" ht="15">
      <c r="A15" s="15">
        <v>1122</v>
      </c>
      <c r="B15" s="16" t="s">
        <v>20</v>
      </c>
      <c r="C15" s="17">
        <v>2339426.79</v>
      </c>
      <c r="D15" s="17">
        <v>12579545.96</v>
      </c>
      <c r="E15" s="17">
        <v>5431332.69</v>
      </c>
      <c r="F15" s="17">
        <f t="shared" si="5"/>
        <v>9487640.059999999</v>
      </c>
      <c r="G15" s="18">
        <f t="shared" si="6"/>
        <v>7148213.269999999</v>
      </c>
    </row>
    <row r="16" spans="1:7" ht="15">
      <c r="A16" s="15">
        <v>1123</v>
      </c>
      <c r="B16" s="16" t="s">
        <v>21</v>
      </c>
      <c r="C16" s="17">
        <v>54617.67</v>
      </c>
      <c r="D16" s="17">
        <v>1148632.94</v>
      </c>
      <c r="E16" s="17">
        <v>507646.37</v>
      </c>
      <c r="F16" s="17">
        <f t="shared" si="5"/>
        <v>695604.2399999999</v>
      </c>
      <c r="G16" s="18">
        <f t="shared" si="6"/>
        <v>640986.5699999998</v>
      </c>
    </row>
    <row r="17" spans="1:7" ht="15">
      <c r="A17" s="15">
        <v>1124</v>
      </c>
      <c r="B17" s="16" t="s">
        <v>22</v>
      </c>
      <c r="C17" s="17">
        <v>1894376.2</v>
      </c>
      <c r="D17" s="17">
        <v>252092.67</v>
      </c>
      <c r="E17" s="17">
        <v>628953.59</v>
      </c>
      <c r="F17" s="17">
        <f t="shared" si="5"/>
        <v>1517515.2800000003</v>
      </c>
      <c r="G17" s="18">
        <f t="shared" si="6"/>
        <v>-376860.9199999997</v>
      </c>
    </row>
    <row r="18" spans="1:7" ht="15">
      <c r="A18" s="15">
        <v>1125</v>
      </c>
      <c r="B18" s="16" t="s">
        <v>23</v>
      </c>
      <c r="C18" s="17">
        <v>0</v>
      </c>
      <c r="D18" s="17">
        <v>0</v>
      </c>
      <c r="E18" s="17">
        <v>0</v>
      </c>
      <c r="F18" s="17">
        <f t="shared" si="5"/>
        <v>0</v>
      </c>
      <c r="G18" s="18">
        <f t="shared" si="6"/>
        <v>0</v>
      </c>
    </row>
    <row r="19" spans="1:7" ht="15">
      <c r="A19" s="15">
        <v>1126</v>
      </c>
      <c r="B19" s="16" t="s">
        <v>24</v>
      </c>
      <c r="C19" s="17">
        <v>0</v>
      </c>
      <c r="D19" s="17">
        <v>0</v>
      </c>
      <c r="E19" s="17">
        <v>0</v>
      </c>
      <c r="F19" s="17">
        <f t="shared" si="5"/>
        <v>0</v>
      </c>
      <c r="G19" s="18">
        <f t="shared" si="6"/>
        <v>0</v>
      </c>
    </row>
    <row r="20" spans="1:7" ht="15">
      <c r="A20" s="15">
        <v>1129</v>
      </c>
      <c r="B20" s="16" t="s">
        <v>25</v>
      </c>
      <c r="C20" s="17">
        <v>0</v>
      </c>
      <c r="D20" s="17">
        <v>0</v>
      </c>
      <c r="E20" s="17">
        <v>0</v>
      </c>
      <c r="F20" s="17">
        <f t="shared" si="5"/>
        <v>0</v>
      </c>
      <c r="G20" s="18">
        <f t="shared" si="6"/>
        <v>0</v>
      </c>
    </row>
    <row r="21" spans="1:7" ht="15">
      <c r="A21" s="11">
        <v>1130</v>
      </c>
      <c r="B21" s="19" t="s">
        <v>26</v>
      </c>
      <c r="C21" s="13">
        <f aca="true" t="shared" si="8" ref="C21:F21">SUM(C22:C26)</f>
        <v>165747426.17999998</v>
      </c>
      <c r="D21" s="13">
        <f t="shared" si="8"/>
        <v>79578027.22</v>
      </c>
      <c r="E21" s="13">
        <f t="shared" si="8"/>
        <v>51064685.06</v>
      </c>
      <c r="F21" s="13">
        <f t="shared" si="8"/>
        <v>194260768.34</v>
      </c>
      <c r="G21" s="14">
        <f>F21-C21</f>
        <v>28513342.160000026</v>
      </c>
    </row>
    <row r="22" spans="1:7" ht="15">
      <c r="A22" s="15">
        <v>1131</v>
      </c>
      <c r="B22" s="16" t="s">
        <v>27</v>
      </c>
      <c r="C22" s="17">
        <v>4066960</v>
      </c>
      <c r="D22" s="17">
        <v>1354754.24</v>
      </c>
      <c r="E22" s="17">
        <v>677377.12</v>
      </c>
      <c r="F22" s="17">
        <f t="shared" si="5"/>
        <v>4744337.12</v>
      </c>
      <c r="G22" s="18">
        <f t="shared" si="6"/>
        <v>677377.1200000001</v>
      </c>
    </row>
    <row r="23" spans="1:7" ht="15">
      <c r="A23" s="15">
        <v>1132</v>
      </c>
      <c r="B23" s="16" t="s">
        <v>28</v>
      </c>
      <c r="C23" s="17">
        <v>0</v>
      </c>
      <c r="D23" s="17">
        <v>0</v>
      </c>
      <c r="E23" s="17">
        <v>0</v>
      </c>
      <c r="F23" s="17">
        <f t="shared" si="5"/>
        <v>0</v>
      </c>
      <c r="G23" s="18">
        <f t="shared" si="6"/>
        <v>0</v>
      </c>
    </row>
    <row r="24" spans="1:7" ht="15">
      <c r="A24" s="15">
        <v>1133</v>
      </c>
      <c r="B24" s="16" t="s">
        <v>29</v>
      </c>
      <c r="C24" s="17">
        <v>0</v>
      </c>
      <c r="D24" s="17">
        <v>0</v>
      </c>
      <c r="E24" s="17">
        <v>0</v>
      </c>
      <c r="F24" s="17">
        <f t="shared" si="5"/>
        <v>0</v>
      </c>
      <c r="G24" s="18">
        <f t="shared" si="6"/>
        <v>0</v>
      </c>
    </row>
    <row r="25" spans="1:7" ht="15">
      <c r="A25" s="15">
        <v>1134</v>
      </c>
      <c r="B25" s="16" t="s">
        <v>30</v>
      </c>
      <c r="C25" s="17">
        <v>158551921.48</v>
      </c>
      <c r="D25" s="17">
        <v>69464573.65</v>
      </c>
      <c r="E25" s="17">
        <v>42274358.34</v>
      </c>
      <c r="F25" s="17">
        <f t="shared" si="5"/>
        <v>185742136.79</v>
      </c>
      <c r="G25" s="18">
        <f t="shared" si="6"/>
        <v>27190215.310000002</v>
      </c>
    </row>
    <row r="26" spans="1:7" ht="15">
      <c r="A26" s="15">
        <v>1139</v>
      </c>
      <c r="B26" s="16" t="s">
        <v>31</v>
      </c>
      <c r="C26" s="17">
        <v>3128544.7</v>
      </c>
      <c r="D26" s="17">
        <v>8758699.33</v>
      </c>
      <c r="E26" s="17">
        <v>8112949.6</v>
      </c>
      <c r="F26" s="17">
        <f t="shared" si="5"/>
        <v>3774294.4300000016</v>
      </c>
      <c r="G26" s="18">
        <f t="shared" si="6"/>
        <v>645749.7300000014</v>
      </c>
    </row>
    <row r="27" spans="1:7" ht="15">
      <c r="A27" s="11">
        <v>1140</v>
      </c>
      <c r="B27" s="19" t="s">
        <v>32</v>
      </c>
      <c r="C27" s="13">
        <f aca="true" t="shared" si="9" ref="C27:F27">SUM(C28:C32)</f>
        <v>70556.93</v>
      </c>
      <c r="D27" s="13">
        <f t="shared" si="9"/>
        <v>0</v>
      </c>
      <c r="E27" s="13">
        <f t="shared" si="9"/>
        <v>0</v>
      </c>
      <c r="F27" s="13">
        <f t="shared" si="9"/>
        <v>70556.93</v>
      </c>
      <c r="G27" s="14">
        <f>F27-C27</f>
        <v>0</v>
      </c>
    </row>
    <row r="28" spans="1:7" ht="15">
      <c r="A28" s="15">
        <v>1141</v>
      </c>
      <c r="B28" s="16" t="s">
        <v>33</v>
      </c>
      <c r="C28" s="17">
        <v>0</v>
      </c>
      <c r="D28" s="17">
        <v>0</v>
      </c>
      <c r="E28" s="17">
        <v>0</v>
      </c>
      <c r="F28" s="17">
        <f t="shared" si="5"/>
        <v>0</v>
      </c>
      <c r="G28" s="18">
        <f t="shared" si="6"/>
        <v>0</v>
      </c>
    </row>
    <row r="29" spans="1:7" ht="15">
      <c r="A29" s="15">
        <v>1142</v>
      </c>
      <c r="B29" s="16" t="s">
        <v>34</v>
      </c>
      <c r="C29" s="17">
        <v>0</v>
      </c>
      <c r="D29" s="17">
        <v>0</v>
      </c>
      <c r="E29" s="17">
        <v>0</v>
      </c>
      <c r="F29" s="17">
        <f t="shared" si="5"/>
        <v>0</v>
      </c>
      <c r="G29" s="18">
        <f t="shared" si="6"/>
        <v>0</v>
      </c>
    </row>
    <row r="30" spans="1:7" ht="15">
      <c r="A30" s="15">
        <v>1143</v>
      </c>
      <c r="B30" s="16" t="s">
        <v>35</v>
      </c>
      <c r="C30" s="17">
        <v>0</v>
      </c>
      <c r="D30" s="17">
        <v>0</v>
      </c>
      <c r="E30" s="17">
        <v>0</v>
      </c>
      <c r="F30" s="17">
        <f t="shared" si="5"/>
        <v>0</v>
      </c>
      <c r="G30" s="18">
        <f t="shared" si="6"/>
        <v>0</v>
      </c>
    </row>
    <row r="31" spans="1:7" ht="15">
      <c r="A31" s="15">
        <v>1144</v>
      </c>
      <c r="B31" s="16" t="s">
        <v>36</v>
      </c>
      <c r="C31" s="17">
        <v>70556.93</v>
      </c>
      <c r="D31" s="17">
        <v>0</v>
      </c>
      <c r="E31" s="17">
        <v>0</v>
      </c>
      <c r="F31" s="17">
        <f t="shared" si="5"/>
        <v>70556.93</v>
      </c>
      <c r="G31" s="18">
        <f t="shared" si="6"/>
        <v>0</v>
      </c>
    </row>
    <row r="32" spans="1:7" ht="15">
      <c r="A32" s="15">
        <v>1145</v>
      </c>
      <c r="B32" s="16" t="s">
        <v>37</v>
      </c>
      <c r="C32" s="17">
        <v>0</v>
      </c>
      <c r="D32" s="17">
        <v>0</v>
      </c>
      <c r="E32" s="17">
        <v>0</v>
      </c>
      <c r="F32" s="17">
        <f t="shared" si="5"/>
        <v>0</v>
      </c>
      <c r="G32" s="18">
        <f t="shared" si="6"/>
        <v>0</v>
      </c>
    </row>
    <row r="33" spans="1:7" ht="15">
      <c r="A33" s="11">
        <v>1150</v>
      </c>
      <c r="B33" s="19" t="s">
        <v>38</v>
      </c>
      <c r="C33" s="13">
        <f aca="true" t="shared" si="10" ref="C33:F33">C34</f>
        <v>38138112.44</v>
      </c>
      <c r="D33" s="13">
        <f t="shared" si="10"/>
        <v>24197213.57</v>
      </c>
      <c r="E33" s="13">
        <f t="shared" si="10"/>
        <v>9798211.91</v>
      </c>
      <c r="F33" s="13">
        <f t="shared" si="10"/>
        <v>52537114.099999994</v>
      </c>
      <c r="G33" s="14">
        <f>F33-C33</f>
        <v>14399001.659999996</v>
      </c>
    </row>
    <row r="34" spans="1:7" ht="15">
      <c r="A34" s="15">
        <v>1151</v>
      </c>
      <c r="B34" s="16" t="s">
        <v>39</v>
      </c>
      <c r="C34" s="17">
        <v>38138112.44</v>
      </c>
      <c r="D34" s="17">
        <v>24197213.57</v>
      </c>
      <c r="E34" s="17">
        <v>9798211.91</v>
      </c>
      <c r="F34" s="17">
        <f t="shared" si="5"/>
        <v>52537114.099999994</v>
      </c>
      <c r="G34" s="18">
        <f t="shared" si="6"/>
        <v>14399001.659999996</v>
      </c>
    </row>
    <row r="35" spans="1:7" ht="15">
      <c r="A35" s="11">
        <v>1160</v>
      </c>
      <c r="B35" s="19" t="s">
        <v>40</v>
      </c>
      <c r="C35" s="13">
        <f aca="true" t="shared" si="11" ref="C35:F35">SUM(C36:C37)</f>
        <v>-2791319.56</v>
      </c>
      <c r="D35" s="13">
        <f t="shared" si="11"/>
        <v>0</v>
      </c>
      <c r="E35" s="13">
        <f t="shared" si="11"/>
        <v>0</v>
      </c>
      <c r="F35" s="13">
        <f t="shared" si="11"/>
        <v>-2791319.56</v>
      </c>
      <c r="G35" s="14">
        <f>F35-C35</f>
        <v>0</v>
      </c>
    </row>
    <row r="36" spans="1:7" ht="15">
      <c r="A36" s="15">
        <v>1161</v>
      </c>
      <c r="B36" s="16" t="s">
        <v>41</v>
      </c>
      <c r="C36" s="17">
        <v>0</v>
      </c>
      <c r="D36" s="17">
        <v>0</v>
      </c>
      <c r="E36" s="17">
        <v>0</v>
      </c>
      <c r="F36" s="17">
        <f t="shared" si="5"/>
        <v>0</v>
      </c>
      <c r="G36" s="18">
        <f t="shared" si="6"/>
        <v>0</v>
      </c>
    </row>
    <row r="37" spans="1:7" ht="15">
      <c r="A37" s="15">
        <v>1162</v>
      </c>
      <c r="B37" s="16" t="s">
        <v>42</v>
      </c>
      <c r="C37" s="17">
        <v>-2791319.56</v>
      </c>
      <c r="D37" s="17">
        <v>0</v>
      </c>
      <c r="E37" s="17">
        <v>0</v>
      </c>
      <c r="F37" s="17">
        <f t="shared" si="5"/>
        <v>-2791319.56</v>
      </c>
      <c r="G37" s="18">
        <f t="shared" si="6"/>
        <v>0</v>
      </c>
    </row>
    <row r="38" spans="1:7" ht="15">
      <c r="A38" s="11">
        <v>1190</v>
      </c>
      <c r="B38" s="19" t="s">
        <v>43</v>
      </c>
      <c r="C38" s="13">
        <f aca="true" t="shared" si="12" ref="C38:F38">SUM(C39:C42)</f>
        <v>2689015.11</v>
      </c>
      <c r="D38" s="13">
        <f t="shared" si="12"/>
        <v>24360</v>
      </c>
      <c r="E38" s="13">
        <f t="shared" si="12"/>
        <v>0</v>
      </c>
      <c r="F38" s="13">
        <f t="shared" si="12"/>
        <v>2713375.11</v>
      </c>
      <c r="G38" s="14">
        <f>F38-C38</f>
        <v>24360</v>
      </c>
    </row>
    <row r="39" spans="1:7" ht="15">
      <c r="A39" s="15">
        <v>1191</v>
      </c>
      <c r="B39" s="16" t="s">
        <v>44</v>
      </c>
      <c r="C39" s="17">
        <v>2689015.11</v>
      </c>
      <c r="D39" s="17">
        <v>24360</v>
      </c>
      <c r="E39" s="17">
        <v>0</v>
      </c>
      <c r="F39" s="17">
        <f t="shared" si="5"/>
        <v>2713375.11</v>
      </c>
      <c r="G39" s="18">
        <f t="shared" si="6"/>
        <v>24360</v>
      </c>
    </row>
    <row r="40" spans="1:7" ht="15">
      <c r="A40" s="15">
        <v>1192</v>
      </c>
      <c r="B40" s="16" t="s">
        <v>45</v>
      </c>
      <c r="C40" s="17">
        <v>0</v>
      </c>
      <c r="D40" s="17">
        <v>0</v>
      </c>
      <c r="E40" s="17">
        <v>0</v>
      </c>
      <c r="F40" s="17">
        <f t="shared" si="5"/>
        <v>0</v>
      </c>
      <c r="G40" s="18">
        <f t="shared" si="6"/>
        <v>0</v>
      </c>
    </row>
    <row r="41" spans="1:7" ht="15">
      <c r="A41" s="15">
        <v>1193</v>
      </c>
      <c r="B41" s="16" t="s">
        <v>46</v>
      </c>
      <c r="C41" s="17">
        <v>0</v>
      </c>
      <c r="D41" s="17">
        <v>0</v>
      </c>
      <c r="E41" s="17">
        <v>0</v>
      </c>
      <c r="F41" s="17">
        <f t="shared" si="5"/>
        <v>0</v>
      </c>
      <c r="G41" s="18">
        <f t="shared" si="6"/>
        <v>0</v>
      </c>
    </row>
    <row r="42" spans="1:7" ht="15">
      <c r="A42" s="20">
        <v>1194</v>
      </c>
      <c r="B42" s="16" t="s">
        <v>47</v>
      </c>
      <c r="C42" s="17">
        <v>0</v>
      </c>
      <c r="D42" s="17">
        <v>0</v>
      </c>
      <c r="E42" s="17">
        <v>0</v>
      </c>
      <c r="F42" s="17">
        <f t="shared" si="5"/>
        <v>0</v>
      </c>
      <c r="G42" s="18">
        <f t="shared" si="6"/>
        <v>0</v>
      </c>
    </row>
    <row r="43" spans="1:7" ht="15">
      <c r="A43" s="11">
        <v>1200</v>
      </c>
      <c r="B43" s="12" t="s">
        <v>48</v>
      </c>
      <c r="C43" s="13">
        <f>SUM(C44+C49+C55+C63+C72+C78+C84+C91+C97)</f>
        <v>13001794446.64</v>
      </c>
      <c r="D43" s="13">
        <f>SUM(D44+D49+D55+D63+D72+D78+D84+D91+D97)</f>
        <v>742597034.3100002</v>
      </c>
      <c r="E43" s="13">
        <f aca="true" t="shared" si="13" ref="E43:F43">SUM(E44+E49+E55+E63+E72+E78+E84+E91+E97)</f>
        <v>582223121.6700001</v>
      </c>
      <c r="F43" s="13">
        <f t="shared" si="13"/>
        <v>13162168359.280003</v>
      </c>
      <c r="G43" s="14">
        <f>F43-C43</f>
        <v>160373912.6400032</v>
      </c>
    </row>
    <row r="44" spans="1:7" ht="15">
      <c r="A44" s="11">
        <v>1210</v>
      </c>
      <c r="B44" s="19" t="s">
        <v>49</v>
      </c>
      <c r="C44" s="13">
        <f aca="true" t="shared" si="14" ref="C44:F44">SUM(C45:C48)</f>
        <v>284616634.68</v>
      </c>
      <c r="D44" s="13">
        <f t="shared" si="14"/>
        <v>111921100.68</v>
      </c>
      <c r="E44" s="13">
        <f t="shared" si="14"/>
        <v>0</v>
      </c>
      <c r="F44" s="13">
        <f t="shared" si="14"/>
        <v>396537735.36</v>
      </c>
      <c r="G44" s="14">
        <f>F44-C44</f>
        <v>111921100.68</v>
      </c>
    </row>
    <row r="45" spans="1:7" ht="15">
      <c r="A45" s="15">
        <v>1211</v>
      </c>
      <c r="B45" s="16" t="s">
        <v>50</v>
      </c>
      <c r="C45" s="17">
        <v>23370.86</v>
      </c>
      <c r="D45" s="17">
        <v>0</v>
      </c>
      <c r="E45" s="17">
        <v>0</v>
      </c>
      <c r="F45" s="17">
        <f aca="true" t="shared" si="15" ref="F45:F99">C45+D45-E45</f>
        <v>23370.86</v>
      </c>
      <c r="G45" s="18">
        <f aca="true" t="shared" si="16" ref="G45:G99">F45-C45</f>
        <v>0</v>
      </c>
    </row>
    <row r="46" spans="1:7" ht="15">
      <c r="A46" s="15">
        <v>1212</v>
      </c>
      <c r="B46" s="16" t="s">
        <v>51</v>
      </c>
      <c r="C46" s="17">
        <v>0</v>
      </c>
      <c r="D46" s="17">
        <v>0</v>
      </c>
      <c r="E46" s="17">
        <v>0</v>
      </c>
      <c r="F46" s="17">
        <f t="shared" si="15"/>
        <v>0</v>
      </c>
      <c r="G46" s="18">
        <f t="shared" si="16"/>
        <v>0</v>
      </c>
    </row>
    <row r="47" spans="1:7" ht="15">
      <c r="A47" s="15">
        <v>1213</v>
      </c>
      <c r="B47" s="16" t="s">
        <v>52</v>
      </c>
      <c r="C47" s="17">
        <v>248285653.93</v>
      </c>
      <c r="D47" s="17">
        <v>111921100.68</v>
      </c>
      <c r="E47" s="17">
        <v>0</v>
      </c>
      <c r="F47" s="17">
        <f t="shared" si="15"/>
        <v>360206754.61</v>
      </c>
      <c r="G47" s="18">
        <f t="shared" si="16"/>
        <v>111921100.68</v>
      </c>
    </row>
    <row r="48" spans="1:7" ht="15">
      <c r="A48" s="15">
        <v>1214</v>
      </c>
      <c r="B48" s="16" t="s">
        <v>53</v>
      </c>
      <c r="C48" s="17">
        <v>36307609.89</v>
      </c>
      <c r="D48" s="17">
        <v>0</v>
      </c>
      <c r="E48" s="17">
        <v>0</v>
      </c>
      <c r="F48" s="17">
        <f t="shared" si="15"/>
        <v>36307609.89</v>
      </c>
      <c r="G48" s="18">
        <f t="shared" si="16"/>
        <v>0</v>
      </c>
    </row>
    <row r="49" spans="1:7" ht="15">
      <c r="A49" s="11">
        <v>1220</v>
      </c>
      <c r="B49" s="19" t="s">
        <v>54</v>
      </c>
      <c r="C49" s="21">
        <f aca="true" t="shared" si="17" ref="C49:F49">SUM(C50:C54)</f>
        <v>0</v>
      </c>
      <c r="D49" s="21">
        <f t="shared" si="17"/>
        <v>0</v>
      </c>
      <c r="E49" s="21">
        <f t="shared" si="17"/>
        <v>0</v>
      </c>
      <c r="F49" s="21">
        <f t="shared" si="17"/>
        <v>0</v>
      </c>
      <c r="G49" s="14">
        <f>F49-C49</f>
        <v>0</v>
      </c>
    </row>
    <row r="50" spans="1:7" ht="15">
      <c r="A50" s="15">
        <v>1221</v>
      </c>
      <c r="B50" s="16" t="s">
        <v>55</v>
      </c>
      <c r="C50" s="17">
        <v>0</v>
      </c>
      <c r="D50" s="17">
        <v>0</v>
      </c>
      <c r="E50" s="17">
        <v>0</v>
      </c>
      <c r="F50" s="17">
        <f t="shared" si="15"/>
        <v>0</v>
      </c>
      <c r="G50" s="18">
        <f t="shared" si="16"/>
        <v>0</v>
      </c>
    </row>
    <row r="51" spans="1:7" ht="15">
      <c r="A51" s="15">
        <v>1222</v>
      </c>
      <c r="B51" s="16" t="s">
        <v>56</v>
      </c>
      <c r="C51" s="17">
        <v>0</v>
      </c>
      <c r="D51" s="17">
        <v>0</v>
      </c>
      <c r="E51" s="17">
        <v>0</v>
      </c>
      <c r="F51" s="17">
        <f t="shared" si="15"/>
        <v>0</v>
      </c>
      <c r="G51" s="18">
        <f t="shared" si="16"/>
        <v>0</v>
      </c>
    </row>
    <row r="52" spans="1:7" ht="15">
      <c r="A52" s="15">
        <v>1223</v>
      </c>
      <c r="B52" s="16" t="s">
        <v>57</v>
      </c>
      <c r="C52" s="17">
        <v>0</v>
      </c>
      <c r="D52" s="17">
        <v>0</v>
      </c>
      <c r="E52" s="17">
        <v>0</v>
      </c>
      <c r="F52" s="17">
        <f t="shared" si="15"/>
        <v>0</v>
      </c>
      <c r="G52" s="18">
        <f t="shared" si="16"/>
        <v>0</v>
      </c>
    </row>
    <row r="53" spans="1:7" ht="15">
      <c r="A53" s="15">
        <v>1224</v>
      </c>
      <c r="B53" s="16" t="s">
        <v>58</v>
      </c>
      <c r="C53" s="17">
        <v>0</v>
      </c>
      <c r="D53" s="17">
        <v>0</v>
      </c>
      <c r="E53" s="17">
        <v>0</v>
      </c>
      <c r="F53" s="17">
        <f t="shared" si="15"/>
        <v>0</v>
      </c>
      <c r="G53" s="18">
        <f t="shared" si="16"/>
        <v>0</v>
      </c>
    </row>
    <row r="54" spans="1:7" ht="15">
      <c r="A54" s="15">
        <v>1229</v>
      </c>
      <c r="B54" s="16" t="s">
        <v>59</v>
      </c>
      <c r="C54" s="17">
        <v>0</v>
      </c>
      <c r="D54" s="17">
        <v>0</v>
      </c>
      <c r="E54" s="17">
        <v>0</v>
      </c>
      <c r="F54" s="17">
        <f t="shared" si="15"/>
        <v>0</v>
      </c>
      <c r="G54" s="18">
        <f t="shared" si="16"/>
        <v>0</v>
      </c>
    </row>
    <row r="55" spans="1:7" ht="15">
      <c r="A55" s="11">
        <v>1230</v>
      </c>
      <c r="B55" s="19" t="s">
        <v>60</v>
      </c>
      <c r="C55" s="21">
        <f aca="true" t="shared" si="18" ref="C55:F55">SUM(C56:C62)</f>
        <v>12336158215.46</v>
      </c>
      <c r="D55" s="21">
        <f t="shared" si="18"/>
        <v>594682609.99</v>
      </c>
      <c r="E55" s="21">
        <f t="shared" si="18"/>
        <v>544748550.47</v>
      </c>
      <c r="F55" s="21">
        <f t="shared" si="18"/>
        <v>12386092274.980001</v>
      </c>
      <c r="G55" s="14">
        <f>F55-C55</f>
        <v>49934059.520002365</v>
      </c>
    </row>
    <row r="56" spans="1:7" ht="15">
      <c r="A56" s="15">
        <v>1231</v>
      </c>
      <c r="B56" s="16" t="s">
        <v>61</v>
      </c>
      <c r="C56" s="17">
        <v>8015074655.14</v>
      </c>
      <c r="D56" s="17">
        <v>43195735.39</v>
      </c>
      <c r="E56" s="17">
        <v>40931481.5</v>
      </c>
      <c r="F56" s="17">
        <f t="shared" si="15"/>
        <v>8017338909.030001</v>
      </c>
      <c r="G56" s="18">
        <f t="shared" si="16"/>
        <v>2264253.8900003433</v>
      </c>
    </row>
    <row r="57" spans="1:7" ht="15">
      <c r="A57" s="15">
        <v>1232</v>
      </c>
      <c r="B57" s="16" t="s">
        <v>62</v>
      </c>
      <c r="C57" s="17">
        <v>0</v>
      </c>
      <c r="D57" s="17">
        <v>0</v>
      </c>
      <c r="E57" s="17">
        <v>0</v>
      </c>
      <c r="F57" s="17">
        <f t="shared" si="15"/>
        <v>0</v>
      </c>
      <c r="G57" s="18">
        <f t="shared" si="16"/>
        <v>0</v>
      </c>
    </row>
    <row r="58" spans="1:7" ht="15">
      <c r="A58" s="15">
        <v>1233</v>
      </c>
      <c r="B58" s="16" t="s">
        <v>63</v>
      </c>
      <c r="C58" s="17">
        <v>1474242981.56</v>
      </c>
      <c r="D58" s="17">
        <v>18161591.84</v>
      </c>
      <c r="E58" s="17">
        <v>0</v>
      </c>
      <c r="F58" s="17">
        <f t="shared" si="15"/>
        <v>1492404573.3999999</v>
      </c>
      <c r="G58" s="18">
        <f t="shared" si="16"/>
        <v>18161591.839999914</v>
      </c>
    </row>
    <row r="59" spans="1:7" ht="15">
      <c r="A59" s="15">
        <v>1234</v>
      </c>
      <c r="B59" s="16" t="s">
        <v>64</v>
      </c>
      <c r="C59" s="17">
        <v>1484629270.99</v>
      </c>
      <c r="D59" s="17">
        <v>2086273.01</v>
      </c>
      <c r="E59" s="17">
        <v>0</v>
      </c>
      <c r="F59" s="17">
        <f t="shared" si="15"/>
        <v>1486715544</v>
      </c>
      <c r="G59" s="18">
        <f t="shared" si="16"/>
        <v>2086273.0099999905</v>
      </c>
    </row>
    <row r="60" spans="1:7" ht="15">
      <c r="A60" s="15">
        <v>1235</v>
      </c>
      <c r="B60" s="16" t="s">
        <v>65</v>
      </c>
      <c r="C60" s="17">
        <v>1178996172.05</v>
      </c>
      <c r="D60" s="17">
        <v>516658160.12</v>
      </c>
      <c r="E60" s="17">
        <v>502036259.66</v>
      </c>
      <c r="F60" s="17">
        <f t="shared" si="15"/>
        <v>1193618072.51</v>
      </c>
      <c r="G60" s="18">
        <f t="shared" si="16"/>
        <v>14621900.460000038</v>
      </c>
    </row>
    <row r="61" spans="1:7" ht="15">
      <c r="A61" s="15">
        <v>1236</v>
      </c>
      <c r="B61" s="16" t="s">
        <v>66</v>
      </c>
      <c r="C61" s="17">
        <v>183215135.72</v>
      </c>
      <c r="D61" s="17">
        <v>14580849.63</v>
      </c>
      <c r="E61" s="17">
        <v>1780809.31</v>
      </c>
      <c r="F61" s="17">
        <f t="shared" si="15"/>
        <v>196015176.04</v>
      </c>
      <c r="G61" s="18">
        <f t="shared" si="16"/>
        <v>12800040.319999993</v>
      </c>
    </row>
    <row r="62" spans="1:7" ht="15">
      <c r="A62" s="15">
        <v>1239</v>
      </c>
      <c r="B62" s="16" t="s">
        <v>67</v>
      </c>
      <c r="C62" s="17">
        <v>0</v>
      </c>
      <c r="D62" s="17">
        <v>0</v>
      </c>
      <c r="E62" s="17">
        <v>0</v>
      </c>
      <c r="F62" s="17">
        <f t="shared" si="15"/>
        <v>0</v>
      </c>
      <c r="G62" s="18">
        <f t="shared" si="16"/>
        <v>0</v>
      </c>
    </row>
    <row r="63" spans="1:7" ht="15">
      <c r="A63" s="11">
        <v>1240</v>
      </c>
      <c r="B63" s="19" t="s">
        <v>68</v>
      </c>
      <c r="C63" s="13">
        <f aca="true" t="shared" si="19" ref="C63:F63">SUM(C64:C71)</f>
        <v>1209364163.82</v>
      </c>
      <c r="D63" s="13">
        <f t="shared" si="19"/>
        <v>32738738.609999996</v>
      </c>
      <c r="E63" s="13">
        <f t="shared" si="19"/>
        <v>12663951.870000001</v>
      </c>
      <c r="F63" s="13">
        <f t="shared" si="19"/>
        <v>1229438950.56</v>
      </c>
      <c r="G63" s="14">
        <f>F63-C63</f>
        <v>20074786.74000001</v>
      </c>
    </row>
    <row r="64" spans="1:7" ht="15">
      <c r="A64" s="15">
        <v>1241</v>
      </c>
      <c r="B64" s="16" t="s">
        <v>69</v>
      </c>
      <c r="C64" s="17">
        <v>174861436.1</v>
      </c>
      <c r="D64" s="17">
        <v>9286010.01</v>
      </c>
      <c r="E64" s="17">
        <v>142135.65</v>
      </c>
      <c r="F64" s="17">
        <f t="shared" si="15"/>
        <v>184005310.45999998</v>
      </c>
      <c r="G64" s="18">
        <f t="shared" si="16"/>
        <v>9143874.359999985</v>
      </c>
    </row>
    <row r="65" spans="1:7" ht="15">
      <c r="A65" s="15">
        <v>1242</v>
      </c>
      <c r="B65" s="16" t="s">
        <v>70</v>
      </c>
      <c r="C65" s="17">
        <v>7892971.39</v>
      </c>
      <c r="D65" s="17">
        <v>194947.28</v>
      </c>
      <c r="E65" s="17">
        <v>82864.22</v>
      </c>
      <c r="F65" s="17">
        <f t="shared" si="15"/>
        <v>8005054.45</v>
      </c>
      <c r="G65" s="18">
        <f t="shared" si="16"/>
        <v>112083.06000000052</v>
      </c>
    </row>
    <row r="66" spans="1:7" ht="15">
      <c r="A66" s="15">
        <v>1243</v>
      </c>
      <c r="B66" s="16" t="s">
        <v>71</v>
      </c>
      <c r="C66" s="17">
        <v>1939085.61</v>
      </c>
      <c r="D66" s="17">
        <v>173124.2</v>
      </c>
      <c r="E66" s="17">
        <v>218342.51</v>
      </c>
      <c r="F66" s="17">
        <f t="shared" si="15"/>
        <v>1893867.3</v>
      </c>
      <c r="G66" s="18">
        <f t="shared" si="16"/>
        <v>-45218.310000000056</v>
      </c>
    </row>
    <row r="67" spans="1:7" ht="15">
      <c r="A67" s="15">
        <v>1244</v>
      </c>
      <c r="B67" s="16" t="s">
        <v>72</v>
      </c>
      <c r="C67" s="17">
        <v>735706649.45</v>
      </c>
      <c r="D67" s="17">
        <v>13383890.54</v>
      </c>
      <c r="E67" s="17">
        <v>10388374.98</v>
      </c>
      <c r="F67" s="17">
        <f t="shared" si="15"/>
        <v>738702165.01</v>
      </c>
      <c r="G67" s="18">
        <f t="shared" si="16"/>
        <v>2995515.559999943</v>
      </c>
    </row>
    <row r="68" spans="1:7" ht="15">
      <c r="A68" s="15">
        <v>1245</v>
      </c>
      <c r="B68" s="16" t="s">
        <v>73</v>
      </c>
      <c r="C68" s="17">
        <v>117183810.52</v>
      </c>
      <c r="D68" s="17">
        <v>2868200.45</v>
      </c>
      <c r="E68" s="17">
        <v>1260546.43</v>
      </c>
      <c r="F68" s="17">
        <f t="shared" si="15"/>
        <v>118791464.53999999</v>
      </c>
      <c r="G68" s="18">
        <f t="shared" si="16"/>
        <v>1607654.0199999958</v>
      </c>
    </row>
    <row r="69" spans="1:7" ht="15">
      <c r="A69" s="15">
        <v>1246</v>
      </c>
      <c r="B69" s="16" t="s">
        <v>74</v>
      </c>
      <c r="C69" s="17">
        <v>168942823.74</v>
      </c>
      <c r="D69" s="17">
        <v>6832566.13</v>
      </c>
      <c r="E69" s="17">
        <v>289438.08</v>
      </c>
      <c r="F69" s="17">
        <f t="shared" si="15"/>
        <v>175485951.79</v>
      </c>
      <c r="G69" s="18">
        <f t="shared" si="16"/>
        <v>6543128.049999982</v>
      </c>
    </row>
    <row r="70" spans="1:7" ht="15">
      <c r="A70" s="15">
        <v>1247</v>
      </c>
      <c r="B70" s="16" t="s">
        <v>75</v>
      </c>
      <c r="C70" s="17">
        <v>1423662.98</v>
      </c>
      <c r="D70" s="17">
        <v>0</v>
      </c>
      <c r="E70" s="17">
        <v>0</v>
      </c>
      <c r="F70" s="17">
        <f t="shared" si="15"/>
        <v>1423662.98</v>
      </c>
      <c r="G70" s="18">
        <f t="shared" si="16"/>
        <v>0</v>
      </c>
    </row>
    <row r="71" spans="1:7" ht="15">
      <c r="A71" s="15">
        <v>1248</v>
      </c>
      <c r="B71" s="16" t="s">
        <v>76</v>
      </c>
      <c r="C71" s="17">
        <v>1413724.03</v>
      </c>
      <c r="D71" s="17">
        <v>0</v>
      </c>
      <c r="E71" s="17">
        <v>282250</v>
      </c>
      <c r="F71" s="17">
        <f t="shared" si="15"/>
        <v>1131474.03</v>
      </c>
      <c r="G71" s="18">
        <f t="shared" si="16"/>
        <v>-282250</v>
      </c>
    </row>
    <row r="72" spans="1:7" ht="15">
      <c r="A72" s="11">
        <v>1250</v>
      </c>
      <c r="B72" s="19" t="s">
        <v>77</v>
      </c>
      <c r="C72" s="13">
        <f aca="true" t="shared" si="20" ref="C72:F72">SUM(C73:C77)</f>
        <v>60786784.49</v>
      </c>
      <c r="D72" s="13">
        <f t="shared" si="20"/>
        <v>2522085.71</v>
      </c>
      <c r="E72" s="13">
        <f t="shared" si="20"/>
        <v>0</v>
      </c>
      <c r="F72" s="13">
        <f t="shared" si="20"/>
        <v>63308870.2</v>
      </c>
      <c r="G72" s="14">
        <f>F72-C72</f>
        <v>2522085.710000001</v>
      </c>
    </row>
    <row r="73" spans="1:7" ht="15">
      <c r="A73" s="15">
        <v>1251</v>
      </c>
      <c r="B73" s="16" t="s">
        <v>78</v>
      </c>
      <c r="C73" s="17">
        <v>31222056.17</v>
      </c>
      <c r="D73" s="17">
        <v>0</v>
      </c>
      <c r="E73" s="17">
        <v>0</v>
      </c>
      <c r="F73" s="17">
        <f t="shared" si="15"/>
        <v>31222056.17</v>
      </c>
      <c r="G73" s="18">
        <f t="shared" si="16"/>
        <v>0</v>
      </c>
    </row>
    <row r="74" spans="1:7" ht="15">
      <c r="A74" s="15">
        <v>1252</v>
      </c>
      <c r="B74" s="16" t="s">
        <v>79</v>
      </c>
      <c r="C74" s="17">
        <v>0.01</v>
      </c>
      <c r="D74" s="17">
        <v>0</v>
      </c>
      <c r="E74" s="17">
        <v>0</v>
      </c>
      <c r="F74" s="17">
        <f t="shared" si="15"/>
        <v>0.01</v>
      </c>
      <c r="G74" s="18">
        <f t="shared" si="16"/>
        <v>0</v>
      </c>
    </row>
    <row r="75" spans="1:7" ht="15">
      <c r="A75" s="15">
        <v>1253</v>
      </c>
      <c r="B75" s="16" t="s">
        <v>80</v>
      </c>
      <c r="C75" s="17">
        <v>0</v>
      </c>
      <c r="D75" s="17">
        <v>0</v>
      </c>
      <c r="E75" s="17">
        <v>0</v>
      </c>
      <c r="F75" s="17">
        <f t="shared" si="15"/>
        <v>0</v>
      </c>
      <c r="G75" s="18">
        <f t="shared" si="16"/>
        <v>0</v>
      </c>
    </row>
    <row r="76" spans="1:7" ht="15">
      <c r="A76" s="15">
        <v>1254</v>
      </c>
      <c r="B76" s="16" t="s">
        <v>81</v>
      </c>
      <c r="C76" s="17">
        <v>29564728.31</v>
      </c>
      <c r="D76" s="17">
        <v>2522085.71</v>
      </c>
      <c r="E76" s="17">
        <v>0</v>
      </c>
      <c r="F76" s="17">
        <f t="shared" si="15"/>
        <v>32086814.02</v>
      </c>
      <c r="G76" s="18">
        <f t="shared" si="16"/>
        <v>2522085.710000001</v>
      </c>
    </row>
    <row r="77" spans="1:7" ht="15">
      <c r="A77" s="15">
        <v>1259</v>
      </c>
      <c r="B77" s="16" t="s">
        <v>82</v>
      </c>
      <c r="C77" s="17">
        <v>0</v>
      </c>
      <c r="D77" s="17">
        <v>0</v>
      </c>
      <c r="E77" s="17">
        <v>0</v>
      </c>
      <c r="F77" s="17">
        <f t="shared" si="15"/>
        <v>0</v>
      </c>
      <c r="G77" s="18">
        <f t="shared" si="16"/>
        <v>0</v>
      </c>
    </row>
    <row r="78" spans="1:7" ht="15">
      <c r="A78" s="11">
        <v>1260</v>
      </c>
      <c r="B78" s="19" t="s">
        <v>83</v>
      </c>
      <c r="C78" s="13">
        <f aca="true" t="shared" si="21" ref="C78:E78">SUM(C79:C83)</f>
        <v>-855763792.92</v>
      </c>
      <c r="D78" s="13">
        <f t="shared" si="21"/>
        <v>732499.32</v>
      </c>
      <c r="E78" s="13">
        <f t="shared" si="21"/>
        <v>24810619.330000002</v>
      </c>
      <c r="F78" s="13">
        <f>SUM(F79:F83)</f>
        <v>-879841912.9299998</v>
      </c>
      <c r="G78" s="14">
        <f>F78-C78</f>
        <v>-24078120.00999987</v>
      </c>
    </row>
    <row r="79" spans="1:7" ht="15">
      <c r="A79" s="15">
        <v>1261</v>
      </c>
      <c r="B79" s="16" t="s">
        <v>84</v>
      </c>
      <c r="C79" s="17">
        <v>0</v>
      </c>
      <c r="D79" s="17">
        <v>0</v>
      </c>
      <c r="E79" s="17">
        <v>0</v>
      </c>
      <c r="F79" s="17">
        <f t="shared" si="15"/>
        <v>0</v>
      </c>
      <c r="G79" s="18">
        <f t="shared" si="16"/>
        <v>0</v>
      </c>
    </row>
    <row r="80" spans="1:7" ht="15">
      <c r="A80" s="15">
        <v>1262</v>
      </c>
      <c r="B80" s="16" t="s">
        <v>85</v>
      </c>
      <c r="C80" s="17">
        <v>0</v>
      </c>
      <c r="D80" s="17">
        <v>0</v>
      </c>
      <c r="E80" s="17">
        <v>0</v>
      </c>
      <c r="F80" s="17">
        <f t="shared" si="15"/>
        <v>0</v>
      </c>
      <c r="G80" s="18">
        <f t="shared" si="16"/>
        <v>0</v>
      </c>
    </row>
    <row r="81" spans="1:7" ht="15">
      <c r="A81" s="15">
        <v>1263</v>
      </c>
      <c r="B81" s="16" t="s">
        <v>86</v>
      </c>
      <c r="C81" s="17">
        <v>-806103141.62</v>
      </c>
      <c r="D81" s="17">
        <v>732499.32</v>
      </c>
      <c r="E81" s="17">
        <v>22614141.76</v>
      </c>
      <c r="F81" s="17">
        <f t="shared" si="15"/>
        <v>-827984784.06</v>
      </c>
      <c r="G81" s="18">
        <f t="shared" si="16"/>
        <v>-21881642.439999938</v>
      </c>
    </row>
    <row r="82" spans="1:7" ht="15">
      <c r="A82" s="15">
        <v>1264</v>
      </c>
      <c r="B82" s="16" t="s">
        <v>87</v>
      </c>
      <c r="C82" s="17">
        <v>-290613.8</v>
      </c>
      <c r="D82" s="17">
        <v>0</v>
      </c>
      <c r="E82" s="17">
        <v>31009.13</v>
      </c>
      <c r="F82" s="17">
        <f t="shared" si="15"/>
        <v>-321622.93</v>
      </c>
      <c r="G82" s="18">
        <f t="shared" si="16"/>
        <v>-31009.130000000005</v>
      </c>
    </row>
    <row r="83" spans="1:7" ht="15">
      <c r="A83" s="15">
        <v>1265</v>
      </c>
      <c r="B83" s="16" t="s">
        <v>88</v>
      </c>
      <c r="C83" s="17">
        <v>-49370037.5</v>
      </c>
      <c r="D83" s="17">
        <v>0</v>
      </c>
      <c r="E83" s="17">
        <v>2165468.44</v>
      </c>
      <c r="F83" s="17">
        <f t="shared" si="15"/>
        <v>-51535505.94</v>
      </c>
      <c r="G83" s="18">
        <f t="shared" si="16"/>
        <v>-2165468.4399999976</v>
      </c>
    </row>
    <row r="84" spans="1:7" ht="15">
      <c r="A84" s="11">
        <v>1270</v>
      </c>
      <c r="B84" s="19" t="s">
        <v>89</v>
      </c>
      <c r="C84" s="13">
        <f aca="true" t="shared" si="22" ref="C84:F84">SUM(C85:C90)</f>
        <v>0</v>
      </c>
      <c r="D84" s="13">
        <f t="shared" si="22"/>
        <v>0</v>
      </c>
      <c r="E84" s="13">
        <f t="shared" si="22"/>
        <v>0</v>
      </c>
      <c r="F84" s="13">
        <f t="shared" si="22"/>
        <v>0</v>
      </c>
      <c r="G84" s="14">
        <f>F84-C84</f>
        <v>0</v>
      </c>
    </row>
    <row r="85" spans="1:7" ht="15">
      <c r="A85" s="15">
        <v>1271</v>
      </c>
      <c r="B85" s="16" t="s">
        <v>90</v>
      </c>
      <c r="C85" s="17">
        <v>0</v>
      </c>
      <c r="D85" s="17">
        <v>0</v>
      </c>
      <c r="E85" s="17">
        <v>0</v>
      </c>
      <c r="F85" s="17">
        <f t="shared" si="15"/>
        <v>0</v>
      </c>
      <c r="G85" s="18">
        <f t="shared" si="16"/>
        <v>0</v>
      </c>
    </row>
    <row r="86" spans="1:7" ht="15">
      <c r="A86" s="15">
        <v>1272</v>
      </c>
      <c r="B86" s="16" t="s">
        <v>91</v>
      </c>
      <c r="C86" s="17">
        <v>0</v>
      </c>
      <c r="D86" s="17">
        <v>0</v>
      </c>
      <c r="E86" s="17">
        <v>0</v>
      </c>
      <c r="F86" s="17">
        <f t="shared" si="15"/>
        <v>0</v>
      </c>
      <c r="G86" s="18">
        <f t="shared" si="16"/>
        <v>0</v>
      </c>
    </row>
    <row r="87" spans="1:7" ht="15">
      <c r="A87" s="15">
        <v>1273</v>
      </c>
      <c r="B87" s="16" t="s">
        <v>92</v>
      </c>
      <c r="C87" s="17">
        <v>0</v>
      </c>
      <c r="D87" s="17">
        <v>0</v>
      </c>
      <c r="E87" s="17">
        <v>0</v>
      </c>
      <c r="F87" s="17">
        <f t="shared" si="15"/>
        <v>0</v>
      </c>
      <c r="G87" s="18">
        <f t="shared" si="16"/>
        <v>0</v>
      </c>
    </row>
    <row r="88" spans="1:7" ht="15">
      <c r="A88" s="15">
        <v>1274</v>
      </c>
      <c r="B88" s="16" t="s">
        <v>93</v>
      </c>
      <c r="C88" s="17">
        <v>0</v>
      </c>
      <c r="D88" s="17">
        <v>0</v>
      </c>
      <c r="E88" s="17">
        <v>0</v>
      </c>
      <c r="F88" s="17">
        <f t="shared" si="15"/>
        <v>0</v>
      </c>
      <c r="G88" s="18">
        <f t="shared" si="16"/>
        <v>0</v>
      </c>
    </row>
    <row r="89" spans="1:7" ht="15">
      <c r="A89" s="15">
        <v>1275</v>
      </c>
      <c r="B89" s="16" t="s">
        <v>94</v>
      </c>
      <c r="C89" s="17">
        <v>0</v>
      </c>
      <c r="D89" s="17">
        <v>0</v>
      </c>
      <c r="E89" s="17">
        <v>0</v>
      </c>
      <c r="F89" s="17">
        <f t="shared" si="15"/>
        <v>0</v>
      </c>
      <c r="G89" s="18">
        <f t="shared" si="16"/>
        <v>0</v>
      </c>
    </row>
    <row r="90" spans="1:7" ht="15">
      <c r="A90" s="15">
        <v>1279</v>
      </c>
      <c r="B90" s="16" t="s">
        <v>95</v>
      </c>
      <c r="C90" s="17">
        <v>0</v>
      </c>
      <c r="D90" s="17">
        <v>0</v>
      </c>
      <c r="E90" s="17">
        <v>0</v>
      </c>
      <c r="F90" s="17">
        <f t="shared" si="15"/>
        <v>0</v>
      </c>
      <c r="G90" s="18">
        <f t="shared" si="16"/>
        <v>0</v>
      </c>
    </row>
    <row r="91" spans="1:7" ht="15">
      <c r="A91" s="11">
        <v>1280</v>
      </c>
      <c r="B91" s="19" t="s">
        <v>96</v>
      </c>
      <c r="C91" s="13">
        <f aca="true" t="shared" si="23" ref="C91:F91">SUM(C92:C96)</f>
        <v>-33367558.89</v>
      </c>
      <c r="D91" s="13">
        <f t="shared" si="23"/>
        <v>0</v>
      </c>
      <c r="E91" s="13">
        <f t="shared" si="23"/>
        <v>0</v>
      </c>
      <c r="F91" s="13">
        <f t="shared" si="23"/>
        <v>-33367558.89</v>
      </c>
      <c r="G91" s="14">
        <f>F91-C91</f>
        <v>0</v>
      </c>
    </row>
    <row r="92" spans="1:7" ht="15">
      <c r="A92" s="15">
        <v>1281</v>
      </c>
      <c r="B92" s="16" t="s">
        <v>97</v>
      </c>
      <c r="C92" s="17">
        <v>-33367558.89</v>
      </c>
      <c r="D92" s="17">
        <v>0</v>
      </c>
      <c r="E92" s="17">
        <v>0</v>
      </c>
      <c r="F92" s="17">
        <f t="shared" si="15"/>
        <v>-33367558.89</v>
      </c>
      <c r="G92" s="18">
        <f t="shared" si="16"/>
        <v>0</v>
      </c>
    </row>
    <row r="93" spans="1:7" ht="22.5">
      <c r="A93" s="15">
        <v>1282</v>
      </c>
      <c r="B93" s="16" t="s">
        <v>98</v>
      </c>
      <c r="C93" s="17">
        <v>0</v>
      </c>
      <c r="D93" s="17">
        <v>0</v>
      </c>
      <c r="E93" s="17">
        <v>0</v>
      </c>
      <c r="F93" s="17">
        <f t="shared" si="15"/>
        <v>0</v>
      </c>
      <c r="G93" s="18">
        <f t="shared" si="16"/>
        <v>0</v>
      </c>
    </row>
    <row r="94" spans="1:7" ht="15">
      <c r="A94" s="15">
        <v>1283</v>
      </c>
      <c r="B94" s="16" t="s">
        <v>99</v>
      </c>
      <c r="C94" s="17">
        <v>0</v>
      </c>
      <c r="D94" s="17">
        <v>0</v>
      </c>
      <c r="E94" s="17">
        <v>0</v>
      </c>
      <c r="F94" s="17">
        <f t="shared" si="15"/>
        <v>0</v>
      </c>
      <c r="G94" s="18">
        <f t="shared" si="16"/>
        <v>0</v>
      </c>
    </row>
    <row r="95" spans="1:7" ht="15">
      <c r="A95" s="15">
        <v>1284</v>
      </c>
      <c r="B95" s="16" t="s">
        <v>100</v>
      </c>
      <c r="C95" s="17">
        <v>0</v>
      </c>
      <c r="D95" s="17">
        <v>0</v>
      </c>
      <c r="E95" s="17">
        <v>0</v>
      </c>
      <c r="F95" s="17">
        <f t="shared" si="15"/>
        <v>0</v>
      </c>
      <c r="G95" s="18">
        <f t="shared" si="16"/>
        <v>0</v>
      </c>
    </row>
    <row r="96" spans="1:7" ht="15">
      <c r="A96" s="15">
        <v>1289</v>
      </c>
      <c r="B96" s="16" t="s">
        <v>101</v>
      </c>
      <c r="C96" s="17">
        <v>0</v>
      </c>
      <c r="D96" s="17">
        <v>0</v>
      </c>
      <c r="E96" s="17">
        <v>0</v>
      </c>
      <c r="F96" s="17">
        <f t="shared" si="15"/>
        <v>0</v>
      </c>
      <c r="G96" s="18">
        <f t="shared" si="16"/>
        <v>0</v>
      </c>
    </row>
    <row r="97" spans="1:7" ht="15">
      <c r="A97" s="22">
        <v>1290</v>
      </c>
      <c r="B97" s="19" t="s">
        <v>102</v>
      </c>
      <c r="C97" s="13">
        <f aca="true" t="shared" si="24" ref="C97:F97">SUM(C98:C100)</f>
        <v>0</v>
      </c>
      <c r="D97" s="13">
        <f t="shared" si="24"/>
        <v>0</v>
      </c>
      <c r="E97" s="13">
        <f t="shared" si="24"/>
        <v>0</v>
      </c>
      <c r="F97" s="13">
        <f t="shared" si="24"/>
        <v>0</v>
      </c>
      <c r="G97" s="14">
        <f>F97-C97</f>
        <v>0</v>
      </c>
    </row>
    <row r="98" spans="1:7" ht="15">
      <c r="A98" s="15">
        <v>1291</v>
      </c>
      <c r="B98" s="16" t="s">
        <v>103</v>
      </c>
      <c r="C98" s="17">
        <v>0</v>
      </c>
      <c r="D98" s="17">
        <v>0</v>
      </c>
      <c r="E98" s="17">
        <v>0</v>
      </c>
      <c r="F98" s="17">
        <f t="shared" si="15"/>
        <v>0</v>
      </c>
      <c r="G98" s="18">
        <f t="shared" si="16"/>
        <v>0</v>
      </c>
    </row>
    <row r="99" spans="1:7" ht="15">
      <c r="A99" s="15">
        <v>1292</v>
      </c>
      <c r="B99" s="16" t="s">
        <v>104</v>
      </c>
      <c r="C99" s="17">
        <v>0</v>
      </c>
      <c r="D99" s="17">
        <v>0</v>
      </c>
      <c r="E99" s="17">
        <v>0</v>
      </c>
      <c r="F99" s="17">
        <f t="shared" si="15"/>
        <v>0</v>
      </c>
      <c r="G99" s="18">
        <f t="shared" si="16"/>
        <v>0</v>
      </c>
    </row>
    <row r="100" spans="1:7" ht="15">
      <c r="A100" s="23">
        <v>1293</v>
      </c>
      <c r="B100" s="24" t="s">
        <v>105</v>
      </c>
      <c r="C100" s="25">
        <v>0</v>
      </c>
      <c r="D100" s="25">
        <v>0</v>
      </c>
      <c r="E100" s="25">
        <v>0</v>
      </c>
      <c r="F100" s="25">
        <v>0</v>
      </c>
      <c r="G100" s="26">
        <f>F100-C100</f>
        <v>0</v>
      </c>
    </row>
    <row r="102" spans="1:4" ht="15">
      <c r="A102" s="27" t="s">
        <v>106</v>
      </c>
      <c r="B102" s="28"/>
      <c r="C102" s="28"/>
      <c r="D102" s="29"/>
    </row>
    <row r="103" spans="1:4" ht="15">
      <c r="A103" s="30"/>
      <c r="B103" s="30"/>
      <c r="C103" s="30"/>
      <c r="D103" s="29"/>
    </row>
    <row r="104" spans="1:4" ht="15">
      <c r="A104" s="31"/>
      <c r="B104" s="32"/>
      <c r="C104" s="31"/>
      <c r="D104" s="31"/>
    </row>
    <row r="105" spans="1:4" ht="15">
      <c r="A105" s="31"/>
      <c r="B105" s="31"/>
      <c r="C105" s="31"/>
      <c r="D105" s="31"/>
    </row>
    <row r="106" spans="1:4" ht="15">
      <c r="A106" s="31"/>
      <c r="B106" s="31"/>
      <c r="C106" s="31"/>
      <c r="D106" s="33"/>
    </row>
    <row r="107" spans="1:4" ht="33.75">
      <c r="A107" s="31"/>
      <c r="B107" s="34" t="s">
        <v>107</v>
      </c>
      <c r="C107" s="35"/>
      <c r="D107" s="34" t="s">
        <v>108</v>
      </c>
    </row>
  </sheetData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2017-05-03T20:41:43Z</cp:lastPrinted>
  <dcterms:created xsi:type="dcterms:W3CDTF">2017-05-03T20:36:19Z</dcterms:created>
  <dcterms:modified xsi:type="dcterms:W3CDTF">2017-05-03T20:43:25Z</dcterms:modified>
  <cp:category/>
  <cp:version/>
  <cp:contentType/>
  <cp:contentStatus/>
</cp:coreProperties>
</file>